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055" windowHeight="81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L62" i="1"/>
  <c r="M62" s="1"/>
  <c r="M61"/>
  <c r="L61"/>
  <c r="L60"/>
  <c r="M60" s="1"/>
  <c r="M59"/>
  <c r="L59"/>
  <c r="L58"/>
  <c r="M58" s="1"/>
  <c r="M57"/>
  <c r="L57"/>
  <c r="L56"/>
  <c r="M56" s="1"/>
  <c r="M55"/>
  <c r="L55"/>
  <c r="L54"/>
  <c r="M54" s="1"/>
  <c r="M53"/>
  <c r="L53"/>
  <c r="L52"/>
  <c r="M52" s="1"/>
  <c r="M51"/>
  <c r="L51"/>
  <c r="L50"/>
  <c r="M50" s="1"/>
  <c r="M49"/>
  <c r="L49"/>
  <c r="L48"/>
  <c r="M48" s="1"/>
  <c r="M47"/>
  <c r="L47"/>
  <c r="L46"/>
  <c r="M46" s="1"/>
  <c r="M45"/>
  <c r="L45"/>
  <c r="L44"/>
  <c r="M44" s="1"/>
  <c r="M43"/>
  <c r="L43"/>
  <c r="L42"/>
  <c r="M42" s="1"/>
  <c r="M41"/>
  <c r="L41"/>
  <c r="A4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L40"/>
  <c r="M40" s="1"/>
  <c r="A40"/>
  <c r="M39"/>
  <c r="L39"/>
  <c r="M27"/>
  <c r="L27"/>
  <c r="L26"/>
  <c r="M26" s="1"/>
  <c r="M25"/>
  <c r="L25"/>
  <c r="L24"/>
  <c r="M24" s="1"/>
  <c r="M23"/>
  <c r="L23"/>
  <c r="L22"/>
  <c r="M22" s="1"/>
  <c r="M21"/>
  <c r="L21"/>
  <c r="L20"/>
  <c r="M20" s="1"/>
  <c r="M19"/>
  <c r="L19"/>
  <c r="L18"/>
  <c r="M18" s="1"/>
  <c r="M17"/>
  <c r="L17"/>
  <c r="L16"/>
  <c r="M16" s="1"/>
  <c r="M15"/>
  <c r="L15"/>
  <c r="L14"/>
  <c r="M14" s="1"/>
  <c r="M13"/>
  <c r="L13"/>
  <c r="A13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L12"/>
  <c r="M12" s="1"/>
</calcChain>
</file>

<file path=xl/sharedStrings.xml><?xml version="1.0" encoding="utf-8"?>
<sst xmlns="http://schemas.openxmlformats.org/spreadsheetml/2006/main" count="241" uniqueCount="136">
  <si>
    <t>Liceul Tehnologic ~Grigore Moisil~ Deva</t>
  </si>
  <si>
    <t xml:space="preserve">REZULTATELE DE ADMITERE </t>
  </si>
  <si>
    <t>A ELEVILOR INSCRISI LA INVATAMANTUL PROFESIONAL CU DURATA DE 3 ANI</t>
  </si>
  <si>
    <t>An școlar 2014-2015</t>
  </si>
  <si>
    <t>Cod 601 - Domeniul turism şi alimentaţie,  calificare profesională : bucătar</t>
  </si>
  <si>
    <t>NR.CRT.</t>
  </si>
  <si>
    <t>Numele</t>
  </si>
  <si>
    <t>I.T.</t>
  </si>
  <si>
    <t>Prenumele</t>
  </si>
  <si>
    <t>CNP</t>
  </si>
  <si>
    <t>Scoala de provenienta</t>
  </si>
  <si>
    <t>Optiunea 1</t>
  </si>
  <si>
    <t>Optiunea 2</t>
  </si>
  <si>
    <t>PSA</t>
  </si>
  <si>
    <t>V-VIII</t>
  </si>
  <si>
    <t>EN</t>
  </si>
  <si>
    <t>MA</t>
  </si>
  <si>
    <t>MAIP</t>
  </si>
  <si>
    <t>REZULTAT</t>
  </si>
  <si>
    <t>IONESCU</t>
  </si>
  <si>
    <t>M.</t>
  </si>
  <si>
    <t>TAMUS</t>
  </si>
  <si>
    <t>Liceul de Arte "Sigismund Toduta" Deva</t>
  </si>
  <si>
    <t>ADIMS</t>
  </si>
  <si>
    <t>ALEXA</t>
  </si>
  <si>
    <t>F.C.</t>
  </si>
  <si>
    <t>ALBERTO COSMIN</t>
  </si>
  <si>
    <t>Colegiul "Ion Mincu" Deva</t>
  </si>
  <si>
    <t>MICA</t>
  </si>
  <si>
    <t>N.D.</t>
  </si>
  <si>
    <t>DARIUS</t>
  </si>
  <si>
    <t>Colegiul Tehnic "Transilvania"Deva</t>
  </si>
  <si>
    <t xml:space="preserve">BORCA </t>
  </si>
  <si>
    <t>N.G.</t>
  </si>
  <si>
    <t>OCTAVIAN IOAN</t>
  </si>
  <si>
    <t>Şcoala Gimnazială Certeju de Sus</t>
  </si>
  <si>
    <t>FURCA</t>
  </si>
  <si>
    <t>MARINEL RADU</t>
  </si>
  <si>
    <t>SUSAN</t>
  </si>
  <si>
    <t>MIRCEA CONSTANTIN</t>
  </si>
  <si>
    <t>ROSTAŞ</t>
  </si>
  <si>
    <t>S.</t>
  </si>
  <si>
    <t xml:space="preserve">MARIA </t>
  </si>
  <si>
    <t xml:space="preserve">CARP </t>
  </si>
  <si>
    <t>V.</t>
  </si>
  <si>
    <t>LARISA</t>
  </si>
  <si>
    <t>Şcoala Gimnazială Hărău</t>
  </si>
  <si>
    <t>FLOREA</t>
  </si>
  <si>
    <t>G.N.</t>
  </si>
  <si>
    <t>CLAUDIU MARIN</t>
  </si>
  <si>
    <t>ADĂMUŢĂ - PĂULEŢ</t>
  </si>
  <si>
    <t>I.</t>
  </si>
  <si>
    <t>VALENTIN ROBERT</t>
  </si>
  <si>
    <t>COMPODI</t>
  </si>
  <si>
    <t>ANDREI REMUS</t>
  </si>
  <si>
    <t>MOISE</t>
  </si>
  <si>
    <t>L.</t>
  </si>
  <si>
    <t>PAUL VASILE</t>
  </si>
  <si>
    <t>VELCU</t>
  </si>
  <si>
    <t>IONUŢ EUGEN</t>
  </si>
  <si>
    <t>STANCA</t>
  </si>
  <si>
    <t>G.</t>
  </si>
  <si>
    <t>RUT ELENA</t>
  </si>
  <si>
    <t>COSTEA</t>
  </si>
  <si>
    <t>C.</t>
  </si>
  <si>
    <t>ROXANA MARINA</t>
  </si>
  <si>
    <t>MOROŞCEAG</t>
  </si>
  <si>
    <t>ANGELA DIANA</t>
  </si>
  <si>
    <t>RESPINS</t>
  </si>
  <si>
    <t>PREȘEDINTE COMISIE</t>
  </si>
  <si>
    <t>prof.ec.Vlad Emilia Cristina</t>
  </si>
  <si>
    <t>Cod 630 - Domeniul estetică şi igiena corpului omenesc, calificare profesională : frizer - coafor - manichiurist- pedichiurist</t>
  </si>
  <si>
    <t>GĂLDEAN</t>
  </si>
  <si>
    <t>D.</t>
  </si>
  <si>
    <t>MĂDĂLINA DANIELA</t>
  </si>
  <si>
    <t>STOICA</t>
  </si>
  <si>
    <t>IOANA ELISABETA</t>
  </si>
  <si>
    <t>Şcoala Gimnazială Călan</t>
  </si>
  <si>
    <t>HIRT</t>
  </si>
  <si>
    <t>ORSQLYA MELINDA</t>
  </si>
  <si>
    <t>ROTAR</t>
  </si>
  <si>
    <t>P.</t>
  </si>
  <si>
    <t>ANDREEA ELENA</t>
  </si>
  <si>
    <t xml:space="preserve">JIAN </t>
  </si>
  <si>
    <t>PAULA LORENA</t>
  </si>
  <si>
    <t>WEISZ</t>
  </si>
  <si>
    <t>B.</t>
  </si>
  <si>
    <t>MIRABELA VANDANA</t>
  </si>
  <si>
    <t>CUCU</t>
  </si>
  <si>
    <t>MAGDALENA MARIA</t>
  </si>
  <si>
    <t>Şcoala Gimnazială "N.Tic" Brănişca</t>
  </si>
  <si>
    <t xml:space="preserve">SUCIU </t>
  </si>
  <si>
    <t>ALEXANDRA MARIA</t>
  </si>
  <si>
    <t>NEDELCU</t>
  </si>
  <si>
    <t>A.</t>
  </si>
  <si>
    <t>LOREDANA</t>
  </si>
  <si>
    <t>ŞOANCĂ</t>
  </si>
  <si>
    <t>DENISA DAIANA</t>
  </si>
  <si>
    <t>ROTARU</t>
  </si>
  <si>
    <t>R.</t>
  </si>
  <si>
    <t>AMALIA ELENA</t>
  </si>
  <si>
    <t>Şcoala Gimnazială Luncoiu de Jos</t>
  </si>
  <si>
    <t xml:space="preserve">VARGA </t>
  </si>
  <si>
    <t>DANIELA NATALIA</t>
  </si>
  <si>
    <t>Şcoala Gimnazială "Dominic Stanca" Orăştie</t>
  </si>
  <si>
    <t>MIHOC</t>
  </si>
  <si>
    <t>NAOMI GABRIELA</t>
  </si>
  <si>
    <t>MOISIN</t>
  </si>
  <si>
    <t>MIHAELA MARIA</t>
  </si>
  <si>
    <t>BENEA</t>
  </si>
  <si>
    <t>DENISA ROXANA</t>
  </si>
  <si>
    <t>VARGA</t>
  </si>
  <si>
    <t>ALINA RAHELA</t>
  </si>
  <si>
    <t>VESA</t>
  </si>
  <si>
    <t>ADRIAN  SEBASTIAN</t>
  </si>
  <si>
    <t>RUS</t>
  </si>
  <si>
    <t>ROXANA DANIELA</t>
  </si>
  <si>
    <t>GLIGOR</t>
  </si>
  <si>
    <t>ANDREEA GIORGIANA</t>
  </si>
  <si>
    <t>Şcoala Gimnazială "Horea, Cloşca şi Crişan" Brad</t>
  </si>
  <si>
    <t>RUSU</t>
  </si>
  <si>
    <t>P.D.</t>
  </si>
  <si>
    <t>DIANA ELENA</t>
  </si>
  <si>
    <t xml:space="preserve">SURAN </t>
  </si>
  <si>
    <t>M.A.</t>
  </si>
  <si>
    <t>ANISIA LĂCRĂMIOARA</t>
  </si>
  <si>
    <t>Şcoala Gimnazială "Andrei Şaguna" Deva</t>
  </si>
  <si>
    <t>JUCHI</t>
  </si>
  <si>
    <t>IZABELA IONELA</t>
  </si>
  <si>
    <t>Şcoala Gimnazială Veţel</t>
  </si>
  <si>
    <t>VLAD</t>
  </si>
  <si>
    <t>NICOLETA DANIELA ANDREA</t>
  </si>
  <si>
    <t>Colegiul Tehnic "Matei Corvin" Hunedoara</t>
  </si>
  <si>
    <t>DOBRA</t>
  </si>
  <si>
    <t>FLAVIA BIANCA</t>
  </si>
  <si>
    <t>Şcoala Gimnazială Băiţa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</si>
</sst>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name val="Arial"/>
      <family val="2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1" xfId="0" applyBorder="1"/>
    <xf numFmtId="1" fontId="0" fillId="0" borderId="1" xfId="0" applyNumberFormat="1" applyBorder="1"/>
    <xf numFmtId="2" fontId="0" fillId="0" borderId="1" xfId="0" applyNumberFormat="1" applyBorder="1"/>
    <xf numFmtId="2" fontId="4" fillId="0" borderId="1" xfId="0" applyNumberFormat="1" applyFont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/>
    <xf numFmtId="2" fontId="0" fillId="0" borderId="1" xfId="0" applyNumberFormat="1" applyFill="1" applyBorder="1"/>
    <xf numFmtId="2" fontId="0" fillId="0" borderId="1" xfId="0" applyNumberFormat="1" applyBorder="1" applyAlignment="1">
      <alignment horizontal="right" vertical="center"/>
    </xf>
    <xf numFmtId="0" fontId="0" fillId="0" borderId="2" xfId="0" applyBorder="1"/>
    <xf numFmtId="1" fontId="0" fillId="0" borderId="2" xfId="0" applyNumberFormat="1" applyBorder="1"/>
    <xf numFmtId="2" fontId="0" fillId="0" borderId="2" xfId="0" applyNumberFormat="1" applyFill="1" applyBorder="1"/>
    <xf numFmtId="0" fontId="0" fillId="0" borderId="2" xfId="0" applyFill="1" applyBorder="1"/>
    <xf numFmtId="2" fontId="4" fillId="0" borderId="2" xfId="0" applyNumberFormat="1" applyFont="1" applyBorder="1" applyAlignment="1">
      <alignment horizontal="center"/>
    </xf>
    <xf numFmtId="0" fontId="0" fillId="0" borderId="3" xfId="0" applyBorder="1"/>
    <xf numFmtId="1" fontId="0" fillId="0" borderId="3" xfId="0" applyNumberFormat="1" applyBorder="1"/>
    <xf numFmtId="2" fontId="0" fillId="0" borderId="3" xfId="0" applyNumberFormat="1" applyFill="1" applyBorder="1"/>
    <xf numFmtId="0" fontId="0" fillId="0" borderId="3" xfId="0" applyFill="1" applyBorder="1"/>
    <xf numFmtId="2" fontId="4" fillId="0" borderId="3" xfId="0" applyNumberFormat="1" applyFont="1" applyBorder="1" applyAlignment="1">
      <alignment horizontal="center"/>
    </xf>
    <xf numFmtId="0" fontId="0" fillId="0" borderId="4" xfId="0" applyBorder="1"/>
    <xf numFmtId="1" fontId="0" fillId="0" borderId="4" xfId="0" applyNumberFormat="1" applyBorder="1"/>
    <xf numFmtId="2" fontId="0" fillId="0" borderId="4" xfId="0" applyNumberFormat="1" applyFill="1" applyBorder="1"/>
    <xf numFmtId="0" fontId="0" fillId="0" borderId="4" xfId="0" applyFill="1" applyBorder="1"/>
    <xf numFmtId="2" fontId="4" fillId="0" borderId="4" xfId="0" applyNumberFormat="1" applyFont="1" applyBorder="1" applyAlignment="1">
      <alignment horizontal="center"/>
    </xf>
    <xf numFmtId="0" fontId="0" fillId="0" borderId="0" xfId="0" applyBorder="1"/>
    <xf numFmtId="1" fontId="0" fillId="0" borderId="0" xfId="0" applyNumberFormat="1" applyBorder="1"/>
    <xf numFmtId="2" fontId="0" fillId="0" borderId="0" xfId="0" applyNumberFormat="1" applyFill="1" applyBorder="1"/>
    <xf numFmtId="0" fontId="0" fillId="0" borderId="0" xfId="0" applyFill="1" applyBorder="1" applyAlignment="1"/>
    <xf numFmtId="2" fontId="4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 wrapText="1"/>
    </xf>
    <xf numFmtId="0" fontId="0" fillId="0" borderId="1" xfId="0" applyBorder="1" applyAlignment="1"/>
    <xf numFmtId="1" fontId="0" fillId="0" borderId="1" xfId="0" applyNumberFormat="1" applyBorder="1" applyAlignment="1"/>
    <xf numFmtId="2" fontId="0" fillId="0" borderId="1" xfId="0" applyNumberFormat="1" applyFill="1" applyBorder="1" applyAlignment="1"/>
    <xf numFmtId="2" fontId="0" fillId="0" borderId="1" xfId="0" applyNumberFormat="1" applyBorder="1" applyAlignment="1"/>
    <xf numFmtId="0" fontId="0" fillId="0" borderId="3" xfId="0" applyBorder="1" applyAlignment="1"/>
    <xf numFmtId="1" fontId="0" fillId="0" borderId="3" xfId="0" applyNumberFormat="1" applyBorder="1" applyAlignment="1"/>
    <xf numFmtId="2" fontId="0" fillId="0" borderId="3" xfId="0" applyNumberFormat="1" applyFill="1" applyBorder="1" applyAlignment="1"/>
    <xf numFmtId="0" fontId="0" fillId="0" borderId="3" xfId="0" applyFill="1" applyBorder="1" applyAlignment="1"/>
    <xf numFmtId="0" fontId="0" fillId="0" borderId="4" xfId="0" applyBorder="1" applyAlignment="1"/>
    <xf numFmtId="1" fontId="0" fillId="0" borderId="4" xfId="0" applyNumberFormat="1" applyBorder="1" applyAlignment="1"/>
    <xf numFmtId="2" fontId="0" fillId="0" borderId="4" xfId="0" applyNumberFormat="1" applyFill="1" applyBorder="1" applyAlignment="1"/>
    <xf numFmtId="0" fontId="0" fillId="0" borderId="4" xfId="0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65"/>
  <sheetViews>
    <sheetView tabSelected="1" topLeftCell="A25" workbookViewId="0">
      <selection activeCell="E12" sqref="E12"/>
    </sheetView>
  </sheetViews>
  <sheetFormatPr defaultColWidth="8.28515625" defaultRowHeight="15"/>
  <cols>
    <col min="2" max="2" width="18.5703125" bestFit="1" customWidth="1"/>
    <col min="3" max="3" width="5.140625" bestFit="1" customWidth="1"/>
    <col min="4" max="4" width="26.28515625" bestFit="1" customWidth="1"/>
    <col min="5" max="5" width="14.140625" bestFit="1" customWidth="1"/>
    <col min="6" max="6" width="44" bestFit="1" customWidth="1"/>
    <col min="14" max="14" width="10.140625" customWidth="1"/>
  </cols>
  <sheetData>
    <row r="1" spans="1:14">
      <c r="A1" t="s">
        <v>0</v>
      </c>
    </row>
    <row r="3" spans="1:14" ht="15.75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4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4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4" ht="15.75">
      <c r="A7" s="5" t="s">
        <v>4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11" spans="1:14" s="9" customFormat="1" ht="30">
      <c r="A11" s="6" t="s">
        <v>5</v>
      </c>
      <c r="B11" s="6" t="s">
        <v>6</v>
      </c>
      <c r="C11" s="6" t="s">
        <v>7</v>
      </c>
      <c r="D11" s="6" t="s">
        <v>8</v>
      </c>
      <c r="E11" s="6" t="s">
        <v>9</v>
      </c>
      <c r="F11" s="6" t="s">
        <v>10</v>
      </c>
      <c r="G11" s="7" t="s">
        <v>11</v>
      </c>
      <c r="H11" s="7" t="s">
        <v>12</v>
      </c>
      <c r="I11" s="8" t="s">
        <v>13</v>
      </c>
      <c r="J11" s="6" t="s">
        <v>14</v>
      </c>
      <c r="K11" s="6" t="s">
        <v>15</v>
      </c>
      <c r="L11" s="6" t="s">
        <v>16</v>
      </c>
      <c r="M11" s="6" t="s">
        <v>17</v>
      </c>
      <c r="N11" s="8" t="s">
        <v>18</v>
      </c>
    </row>
    <row r="12" spans="1:14">
      <c r="A12" s="10">
        <v>1</v>
      </c>
      <c r="B12" s="10" t="s">
        <v>19</v>
      </c>
      <c r="C12" s="10" t="s">
        <v>20</v>
      </c>
      <c r="D12" s="10" t="s">
        <v>21</v>
      </c>
      <c r="E12" s="11">
        <v>1990220205579</v>
      </c>
      <c r="F12" s="10" t="s">
        <v>22</v>
      </c>
      <c r="G12" s="10">
        <v>601</v>
      </c>
      <c r="H12" s="10"/>
      <c r="I12" s="12">
        <v>7</v>
      </c>
      <c r="J12" s="10">
        <v>8.49</v>
      </c>
      <c r="K12" s="10">
        <v>5.07</v>
      </c>
      <c r="L12" s="13">
        <f>ROUNDDOWN((J12+3*K12)/4,2)</f>
        <v>5.92</v>
      </c>
      <c r="M12" s="13">
        <f>ROUNDDOWN((70*L12+30*I12)/100,2)</f>
        <v>6.24</v>
      </c>
      <c r="N12" s="10" t="s">
        <v>23</v>
      </c>
    </row>
    <row r="13" spans="1:14">
      <c r="A13" s="10">
        <f>A12+1</f>
        <v>2</v>
      </c>
      <c r="B13" s="10" t="s">
        <v>24</v>
      </c>
      <c r="C13" s="10" t="s">
        <v>25</v>
      </c>
      <c r="D13" s="10" t="s">
        <v>26</v>
      </c>
      <c r="E13" s="11">
        <v>1990411205565</v>
      </c>
      <c r="F13" s="10" t="s">
        <v>27</v>
      </c>
      <c r="G13" s="10">
        <v>601</v>
      </c>
      <c r="H13" s="10"/>
      <c r="I13" s="12">
        <v>5.3</v>
      </c>
      <c r="J13" s="14">
        <v>8.15</v>
      </c>
      <c r="K13" s="14">
        <v>5.77</v>
      </c>
      <c r="L13" s="13">
        <f>ROUNDDOWN((J13+3*K13)/4,2)</f>
        <v>6.36</v>
      </c>
      <c r="M13" s="13">
        <f>ROUNDDOWN((70*L13+30*I13)/100,2)</f>
        <v>6.04</v>
      </c>
      <c r="N13" s="10" t="s">
        <v>23</v>
      </c>
    </row>
    <row r="14" spans="1:14">
      <c r="A14" s="10">
        <f t="shared" ref="A14:A27" si="0">A13+1</f>
        <v>3</v>
      </c>
      <c r="B14" s="10" t="s">
        <v>28</v>
      </c>
      <c r="C14" s="10" t="s">
        <v>29</v>
      </c>
      <c r="D14" s="10" t="s">
        <v>30</v>
      </c>
      <c r="E14" s="11">
        <v>1990105205578</v>
      </c>
      <c r="F14" s="10" t="s">
        <v>31</v>
      </c>
      <c r="G14" s="10">
        <v>601</v>
      </c>
      <c r="H14" s="10"/>
      <c r="I14" s="12">
        <v>6.5</v>
      </c>
      <c r="J14" s="14">
        <v>8.17</v>
      </c>
      <c r="K14" s="15">
        <v>3.8</v>
      </c>
      <c r="L14" s="13">
        <f>ROUNDDOWN((J14+3*K14)/4,2)</f>
        <v>4.8899999999999997</v>
      </c>
      <c r="M14" s="13">
        <f>ROUNDDOWN((70*L14+30*I14)/100,2)</f>
        <v>5.37</v>
      </c>
      <c r="N14" s="10" t="s">
        <v>23</v>
      </c>
    </row>
    <row r="15" spans="1:14">
      <c r="A15" s="10">
        <f t="shared" si="0"/>
        <v>4</v>
      </c>
      <c r="B15" s="10" t="s">
        <v>32</v>
      </c>
      <c r="C15" s="10" t="s">
        <v>33</v>
      </c>
      <c r="D15" s="10" t="s">
        <v>34</v>
      </c>
      <c r="E15" s="11">
        <v>5000405204098</v>
      </c>
      <c r="F15" s="10" t="s">
        <v>35</v>
      </c>
      <c r="G15" s="10">
        <v>601</v>
      </c>
      <c r="H15" s="10">
        <v>630</v>
      </c>
      <c r="I15" s="16">
        <v>6.3</v>
      </c>
      <c r="J15" s="14">
        <v>7.97</v>
      </c>
      <c r="K15" s="14">
        <v>3.97</v>
      </c>
      <c r="L15" s="13">
        <f>ROUNDDOWN((J15+3*K15)/4,2)</f>
        <v>4.97</v>
      </c>
      <c r="M15" s="13">
        <f>ROUNDDOWN((70*L15+30*I15)/100,2)</f>
        <v>5.36</v>
      </c>
      <c r="N15" s="10" t="s">
        <v>23</v>
      </c>
    </row>
    <row r="16" spans="1:14">
      <c r="A16" s="10">
        <f t="shared" si="0"/>
        <v>5</v>
      </c>
      <c r="B16" s="10" t="s">
        <v>36</v>
      </c>
      <c r="C16" s="10" t="s">
        <v>20</v>
      </c>
      <c r="D16" s="10" t="s">
        <v>37</v>
      </c>
      <c r="E16" s="11">
        <v>1981112205561</v>
      </c>
      <c r="F16" s="10" t="s">
        <v>35</v>
      </c>
      <c r="G16" s="10">
        <v>601</v>
      </c>
      <c r="H16" s="10">
        <v>630</v>
      </c>
      <c r="I16" s="16">
        <v>5.0999999999999996</v>
      </c>
      <c r="J16" s="14">
        <v>7.91</v>
      </c>
      <c r="K16" s="14">
        <v>4.2</v>
      </c>
      <c r="L16" s="13">
        <f>ROUNDDOWN((J16+3*K16)/4,2)</f>
        <v>5.12</v>
      </c>
      <c r="M16" s="13">
        <f>ROUNDDOWN((70*L16+30*I16)/100,2)</f>
        <v>5.1100000000000003</v>
      </c>
      <c r="N16" s="10" t="s">
        <v>23</v>
      </c>
    </row>
    <row r="17" spans="1:14">
      <c r="A17" s="10">
        <f t="shared" si="0"/>
        <v>6</v>
      </c>
      <c r="B17" s="10" t="s">
        <v>38</v>
      </c>
      <c r="C17" s="10" t="s">
        <v>20</v>
      </c>
      <c r="D17" s="10" t="s">
        <v>39</v>
      </c>
      <c r="E17" s="11">
        <v>1990817205574</v>
      </c>
      <c r="F17" s="10" t="s">
        <v>35</v>
      </c>
      <c r="G17" s="10">
        <v>601</v>
      </c>
      <c r="H17" s="10">
        <v>630</v>
      </c>
      <c r="I17" s="16">
        <v>5</v>
      </c>
      <c r="J17" s="14">
        <v>8.2200000000000006</v>
      </c>
      <c r="K17" s="14">
        <v>3.97</v>
      </c>
      <c r="L17" s="13">
        <f>ROUNDDOWN((J17+3*K17)/4,2)</f>
        <v>5.03</v>
      </c>
      <c r="M17" s="13">
        <f>ROUNDDOWN((70*L17+30*I17)/100,2)</f>
        <v>5.0199999999999996</v>
      </c>
      <c r="N17" s="10" t="s">
        <v>23</v>
      </c>
    </row>
    <row r="18" spans="1:14">
      <c r="A18" s="10">
        <f t="shared" si="0"/>
        <v>7</v>
      </c>
      <c r="B18" s="10" t="s">
        <v>40</v>
      </c>
      <c r="C18" s="10" t="s">
        <v>41</v>
      </c>
      <c r="D18" s="10" t="s">
        <v>42</v>
      </c>
      <c r="E18" s="11">
        <v>2990905205587</v>
      </c>
      <c r="F18" s="10" t="s">
        <v>35</v>
      </c>
      <c r="G18" s="10">
        <v>601</v>
      </c>
      <c r="H18" s="10">
        <v>630</v>
      </c>
      <c r="I18" s="16">
        <v>5.5</v>
      </c>
      <c r="J18" s="14">
        <v>8.25</v>
      </c>
      <c r="K18" s="14">
        <v>3.52</v>
      </c>
      <c r="L18" s="13">
        <f>ROUNDDOWN((J18+3*K18)/4,2)</f>
        <v>4.7</v>
      </c>
      <c r="M18" s="13">
        <f>ROUNDDOWN((70*L18+30*I18)/100,2)</f>
        <v>4.9400000000000004</v>
      </c>
      <c r="N18" s="10" t="s">
        <v>23</v>
      </c>
    </row>
    <row r="19" spans="1:14">
      <c r="A19" s="10">
        <f t="shared" si="0"/>
        <v>8</v>
      </c>
      <c r="B19" s="10" t="s">
        <v>43</v>
      </c>
      <c r="C19" s="10" t="s">
        <v>44</v>
      </c>
      <c r="D19" s="10" t="s">
        <v>45</v>
      </c>
      <c r="E19" s="11">
        <v>6000314205584</v>
      </c>
      <c r="F19" s="10" t="s">
        <v>46</v>
      </c>
      <c r="G19" s="10">
        <v>601</v>
      </c>
      <c r="H19" s="10"/>
      <c r="I19" s="16">
        <v>5.9</v>
      </c>
      <c r="J19" s="14">
        <v>7.66</v>
      </c>
      <c r="K19" s="14">
        <v>3.4</v>
      </c>
      <c r="L19" s="13">
        <f>ROUNDDOWN((J19+3*K19)/4,2)</f>
        <v>4.46</v>
      </c>
      <c r="M19" s="13">
        <f>ROUNDDOWN((70*L19+30*I19)/100,2)</f>
        <v>4.8899999999999997</v>
      </c>
      <c r="N19" s="10" t="s">
        <v>23</v>
      </c>
    </row>
    <row r="20" spans="1:14">
      <c r="A20" s="10">
        <f t="shared" si="0"/>
        <v>9</v>
      </c>
      <c r="B20" s="10" t="s">
        <v>47</v>
      </c>
      <c r="C20" s="10" t="s">
        <v>48</v>
      </c>
      <c r="D20" s="10" t="s">
        <v>49</v>
      </c>
      <c r="E20" s="11">
        <v>1990109205579</v>
      </c>
      <c r="F20" s="10" t="s">
        <v>31</v>
      </c>
      <c r="G20" s="10">
        <v>601</v>
      </c>
      <c r="H20" s="10"/>
      <c r="I20" s="16">
        <v>5.6</v>
      </c>
      <c r="J20" s="14">
        <v>6.88</v>
      </c>
      <c r="K20" s="17">
        <v>3.52</v>
      </c>
      <c r="L20" s="13">
        <f>ROUNDDOWN((J20+3*K20)/4,2)</f>
        <v>4.3600000000000003</v>
      </c>
      <c r="M20" s="13">
        <f>ROUNDDOWN((70*L20+30*I20)/100,2)</f>
        <v>4.7300000000000004</v>
      </c>
      <c r="N20" s="10" t="s">
        <v>23</v>
      </c>
    </row>
    <row r="21" spans="1:14">
      <c r="A21" s="10">
        <f t="shared" si="0"/>
        <v>10</v>
      </c>
      <c r="B21" s="10" t="s">
        <v>50</v>
      </c>
      <c r="C21" s="10" t="s">
        <v>51</v>
      </c>
      <c r="D21" s="10" t="s">
        <v>52</v>
      </c>
      <c r="E21" s="11">
        <v>5000328205562</v>
      </c>
      <c r="F21" s="10" t="s">
        <v>35</v>
      </c>
      <c r="G21" s="10">
        <v>601</v>
      </c>
      <c r="H21" s="10">
        <v>630</v>
      </c>
      <c r="I21" s="16">
        <v>5</v>
      </c>
      <c r="J21" s="14">
        <v>7.05</v>
      </c>
      <c r="K21" s="14">
        <v>3.7</v>
      </c>
      <c r="L21" s="13">
        <f>ROUNDDOWN((J21+3*K21)/4,2)</f>
        <v>4.53</v>
      </c>
      <c r="M21" s="13">
        <f>ROUNDDOWN((70*L21+30*I21)/100,2)</f>
        <v>4.67</v>
      </c>
      <c r="N21" s="10" t="s">
        <v>23</v>
      </c>
    </row>
    <row r="22" spans="1:14">
      <c r="A22" s="10">
        <f t="shared" si="0"/>
        <v>11</v>
      </c>
      <c r="B22" s="10" t="s">
        <v>53</v>
      </c>
      <c r="C22" s="10" t="s">
        <v>20</v>
      </c>
      <c r="D22" s="10" t="s">
        <v>54</v>
      </c>
      <c r="E22" s="11">
        <v>1991205205564</v>
      </c>
      <c r="F22" s="10" t="s">
        <v>35</v>
      </c>
      <c r="G22" s="10">
        <v>601</v>
      </c>
      <c r="H22" s="10">
        <v>630</v>
      </c>
      <c r="I22" s="16">
        <v>5.2</v>
      </c>
      <c r="J22" s="14">
        <v>7.19</v>
      </c>
      <c r="K22" s="14">
        <v>3.47</v>
      </c>
      <c r="L22" s="13">
        <f>ROUNDDOWN((J22+3*K22)/4,2)</f>
        <v>4.4000000000000004</v>
      </c>
      <c r="M22" s="13">
        <f>ROUNDDOWN((70*L22+30*I22)/100,2)</f>
        <v>4.6399999999999997</v>
      </c>
      <c r="N22" s="10" t="s">
        <v>23</v>
      </c>
    </row>
    <row r="23" spans="1:14">
      <c r="A23" s="10">
        <f t="shared" si="0"/>
        <v>12</v>
      </c>
      <c r="B23" s="10" t="s">
        <v>55</v>
      </c>
      <c r="C23" s="10" t="s">
        <v>56</v>
      </c>
      <c r="D23" s="10" t="s">
        <v>57</v>
      </c>
      <c r="E23" s="11">
        <v>1981219205562</v>
      </c>
      <c r="F23" s="10" t="s">
        <v>35</v>
      </c>
      <c r="G23" s="10">
        <v>601</v>
      </c>
      <c r="H23" s="10"/>
      <c r="I23" s="12">
        <v>5</v>
      </c>
      <c r="J23" s="14">
        <v>6.79</v>
      </c>
      <c r="K23" s="14">
        <v>3.55</v>
      </c>
      <c r="L23" s="13">
        <f>ROUNDDOWN((J23+3*K23)/4,2)</f>
        <v>4.3600000000000003</v>
      </c>
      <c r="M23" s="13">
        <f>ROUNDDOWN((70*L23+30*I23)/100,2)</f>
        <v>4.55</v>
      </c>
      <c r="N23" s="10" t="s">
        <v>23</v>
      </c>
    </row>
    <row r="24" spans="1:14">
      <c r="A24" s="10">
        <f t="shared" si="0"/>
        <v>13</v>
      </c>
      <c r="B24" s="18" t="s">
        <v>58</v>
      </c>
      <c r="C24" s="18" t="s">
        <v>41</v>
      </c>
      <c r="D24" s="18" t="s">
        <v>59</v>
      </c>
      <c r="E24" s="19">
        <v>1981215384407</v>
      </c>
      <c r="F24" s="18" t="s">
        <v>35</v>
      </c>
      <c r="G24" s="18">
        <v>601</v>
      </c>
      <c r="H24" s="18">
        <v>630</v>
      </c>
      <c r="I24" s="20">
        <v>5</v>
      </c>
      <c r="J24" s="21">
        <v>6.88</v>
      </c>
      <c r="K24" s="21">
        <v>3.4</v>
      </c>
      <c r="L24" s="22">
        <f>ROUNDDOWN((J24+3*K24)/4,2)</f>
        <v>4.2699999999999996</v>
      </c>
      <c r="M24" s="22">
        <f>ROUNDDOWN((70*L24+30*I24)/100,2)</f>
        <v>4.4800000000000004</v>
      </c>
      <c r="N24" s="10" t="s">
        <v>23</v>
      </c>
    </row>
    <row r="25" spans="1:14">
      <c r="A25" s="10">
        <f t="shared" si="0"/>
        <v>14</v>
      </c>
      <c r="B25" s="10" t="s">
        <v>60</v>
      </c>
      <c r="C25" s="10" t="s">
        <v>61</v>
      </c>
      <c r="D25" s="10" t="s">
        <v>62</v>
      </c>
      <c r="E25" s="11">
        <v>2991020205566</v>
      </c>
      <c r="F25" s="10" t="s">
        <v>46</v>
      </c>
      <c r="G25" s="10">
        <v>601</v>
      </c>
      <c r="H25" s="10"/>
      <c r="I25" s="16">
        <v>5.5</v>
      </c>
      <c r="J25" s="15">
        <v>7.85</v>
      </c>
      <c r="K25" s="15">
        <v>1</v>
      </c>
      <c r="L25" s="13">
        <f>ROUNDDOWN((J25+3*K25)/4,2)</f>
        <v>2.71</v>
      </c>
      <c r="M25" s="13">
        <f>ROUNDDOWN((70*L25+30*I25)/100,2)</f>
        <v>3.54</v>
      </c>
      <c r="N25" s="10" t="s">
        <v>23</v>
      </c>
    </row>
    <row r="26" spans="1:14" ht="15.75" thickBot="1">
      <c r="A26" s="23">
        <f t="shared" si="0"/>
        <v>15</v>
      </c>
      <c r="B26" s="23" t="s">
        <v>63</v>
      </c>
      <c r="C26" s="23" t="s">
        <v>64</v>
      </c>
      <c r="D26" s="23" t="s">
        <v>65</v>
      </c>
      <c r="E26" s="24">
        <v>2990607203221</v>
      </c>
      <c r="F26" s="23" t="s">
        <v>46</v>
      </c>
      <c r="G26" s="23">
        <v>601</v>
      </c>
      <c r="H26" s="23"/>
      <c r="I26" s="25">
        <v>5</v>
      </c>
      <c r="J26" s="26">
        <v>8.08</v>
      </c>
      <c r="K26" s="26">
        <v>1</v>
      </c>
      <c r="L26" s="27">
        <f>ROUNDDOWN((J26+3*K26)/4,2)</f>
        <v>2.77</v>
      </c>
      <c r="M26" s="27">
        <f>ROUNDDOWN((70*L26+30*I26)/100,2)</f>
        <v>3.43</v>
      </c>
      <c r="N26" s="23" t="s">
        <v>23</v>
      </c>
    </row>
    <row r="27" spans="1:14">
      <c r="A27" s="28">
        <f t="shared" si="0"/>
        <v>16</v>
      </c>
      <c r="B27" s="28" t="s">
        <v>66</v>
      </c>
      <c r="C27" s="28" t="s">
        <v>56</v>
      </c>
      <c r="D27" s="28" t="s">
        <v>67</v>
      </c>
      <c r="E27" s="29">
        <v>2990317205586</v>
      </c>
      <c r="F27" s="28" t="s">
        <v>35</v>
      </c>
      <c r="G27" s="28">
        <v>601</v>
      </c>
      <c r="H27" s="28">
        <v>630</v>
      </c>
      <c r="I27" s="30">
        <v>5.0999999999999996</v>
      </c>
      <c r="J27" s="31">
        <v>7.77</v>
      </c>
      <c r="K27" s="31">
        <v>1</v>
      </c>
      <c r="L27" s="32">
        <f>ROUNDDOWN((J27+3*K27)/4,2)</f>
        <v>2.69</v>
      </c>
      <c r="M27" s="32">
        <f>ROUNDDOWN((70*L27+30*I27)/100,2)</f>
        <v>3.41</v>
      </c>
      <c r="N27" s="31" t="s">
        <v>68</v>
      </c>
    </row>
    <row r="28" spans="1:14" s="33" customFormat="1">
      <c r="D28" s="34"/>
      <c r="H28" s="35"/>
      <c r="I28" s="36"/>
      <c r="J28" s="36"/>
      <c r="K28" s="37"/>
      <c r="L28" s="37"/>
    </row>
    <row r="29" spans="1:14">
      <c r="A29" s="38" t="s">
        <v>69</v>
      </c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</row>
    <row r="30" spans="1:14">
      <c r="A30" s="38" t="s">
        <v>70</v>
      </c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</row>
    <row r="31" spans="1:14">
      <c r="A31" t="s">
        <v>0</v>
      </c>
    </row>
    <row r="33" spans="1:14" ht="15.75">
      <c r="A33" s="1" t="s">
        <v>1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4">
      <c r="A34" s="2" t="s">
        <v>2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</row>
    <row r="35" spans="1:14">
      <c r="A35" s="3" t="s">
        <v>3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1:14" ht="15.75">
      <c r="A36" s="39" t="s">
        <v>71</v>
      </c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</row>
    <row r="37" spans="1:14" ht="15.75">
      <c r="A37" s="40"/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</row>
    <row r="38" spans="1:14" s="9" customFormat="1" ht="30">
      <c r="A38" s="6" t="s">
        <v>5</v>
      </c>
      <c r="B38" s="6" t="s">
        <v>6</v>
      </c>
      <c r="C38" s="6" t="s">
        <v>7</v>
      </c>
      <c r="D38" s="6" t="s">
        <v>8</v>
      </c>
      <c r="E38" s="6" t="s">
        <v>9</v>
      </c>
      <c r="F38" s="6" t="s">
        <v>10</v>
      </c>
      <c r="G38" s="41" t="s">
        <v>11</v>
      </c>
      <c r="H38" s="41" t="s">
        <v>12</v>
      </c>
      <c r="I38" s="8" t="s">
        <v>13</v>
      </c>
      <c r="J38" s="6" t="s">
        <v>14</v>
      </c>
      <c r="K38" s="6" t="s">
        <v>15</v>
      </c>
      <c r="L38" s="6" t="s">
        <v>16</v>
      </c>
      <c r="M38" s="6" t="s">
        <v>17</v>
      </c>
      <c r="N38" s="8" t="s">
        <v>18</v>
      </c>
    </row>
    <row r="39" spans="1:14">
      <c r="A39" s="10">
        <v>1</v>
      </c>
      <c r="B39" s="42" t="s">
        <v>72</v>
      </c>
      <c r="C39" s="42" t="s">
        <v>73</v>
      </c>
      <c r="D39" s="42" t="s">
        <v>74</v>
      </c>
      <c r="E39" s="43">
        <v>6000125205585</v>
      </c>
      <c r="F39" s="42" t="s">
        <v>35</v>
      </c>
      <c r="G39" s="42">
        <v>630</v>
      </c>
      <c r="H39" s="42">
        <v>601</v>
      </c>
      <c r="I39" s="44">
        <v>7.5</v>
      </c>
      <c r="J39" s="14">
        <v>8.73</v>
      </c>
      <c r="K39" s="14">
        <v>6.35</v>
      </c>
      <c r="L39" s="13">
        <f>ROUNDDOWN((J39+3*K39)/4,2)</f>
        <v>6.94</v>
      </c>
      <c r="M39" s="13">
        <f>ROUNDDOWN((70*L39+30*I39)/100,2)</f>
        <v>7.1</v>
      </c>
      <c r="N39" s="10" t="s">
        <v>23</v>
      </c>
    </row>
    <row r="40" spans="1:14">
      <c r="A40" s="10">
        <f>A39+1</f>
        <v>2</v>
      </c>
      <c r="B40" s="42" t="s">
        <v>75</v>
      </c>
      <c r="C40" s="42" t="s">
        <v>56</v>
      </c>
      <c r="D40" s="42" t="s">
        <v>76</v>
      </c>
      <c r="E40" s="43">
        <v>2990701030013</v>
      </c>
      <c r="F40" s="42" t="s">
        <v>77</v>
      </c>
      <c r="G40" s="42">
        <v>630</v>
      </c>
      <c r="H40" s="42"/>
      <c r="I40" s="45">
        <v>8.5</v>
      </c>
      <c r="J40" s="15">
        <v>8.2100000000000009</v>
      </c>
      <c r="K40" s="15">
        <v>5.2</v>
      </c>
      <c r="L40" s="13">
        <f>ROUNDDOWN((J40+3*K40)/4,2)</f>
        <v>5.95</v>
      </c>
      <c r="M40" s="13">
        <f>ROUNDDOWN((70*L40+30*I40)/100,2)</f>
        <v>6.71</v>
      </c>
      <c r="N40" s="10" t="s">
        <v>23</v>
      </c>
    </row>
    <row r="41" spans="1:14">
      <c r="A41" s="10">
        <f t="shared" ref="A41:A62" si="1">A40+1</f>
        <v>3</v>
      </c>
      <c r="B41" s="42" t="s">
        <v>78</v>
      </c>
      <c r="C41" s="42" t="s">
        <v>56</v>
      </c>
      <c r="D41" s="42" t="s">
        <v>79</v>
      </c>
      <c r="E41" s="43">
        <v>2990520240010</v>
      </c>
      <c r="F41" s="42" t="s">
        <v>46</v>
      </c>
      <c r="G41" s="42">
        <v>630</v>
      </c>
      <c r="H41" s="42">
        <v>601</v>
      </c>
      <c r="I41" s="44">
        <v>7.5</v>
      </c>
      <c r="J41" s="15">
        <v>8.4600000000000009</v>
      </c>
      <c r="K41" s="15">
        <v>5.6</v>
      </c>
      <c r="L41" s="13">
        <f>ROUNDDOWN((J41+3*K41)/4,2)</f>
        <v>6.31</v>
      </c>
      <c r="M41" s="13">
        <f>ROUNDDOWN((70*L41+30*I41)/100,2)</f>
        <v>6.66</v>
      </c>
      <c r="N41" s="10" t="s">
        <v>23</v>
      </c>
    </row>
    <row r="42" spans="1:14">
      <c r="A42" s="10">
        <f t="shared" si="1"/>
        <v>4</v>
      </c>
      <c r="B42" s="42" t="s">
        <v>80</v>
      </c>
      <c r="C42" s="42" t="s">
        <v>81</v>
      </c>
      <c r="D42" s="42" t="s">
        <v>82</v>
      </c>
      <c r="E42" s="43">
        <v>2990222205568</v>
      </c>
      <c r="F42" s="42" t="s">
        <v>46</v>
      </c>
      <c r="G42" s="42">
        <v>630</v>
      </c>
      <c r="H42" s="42"/>
      <c r="I42" s="45">
        <v>5.5</v>
      </c>
      <c r="J42" s="15">
        <v>9.18</v>
      </c>
      <c r="K42" s="15">
        <v>5.37</v>
      </c>
      <c r="L42" s="13">
        <f>ROUNDDOWN((J42+3*K42)/4,2)</f>
        <v>6.32</v>
      </c>
      <c r="M42" s="13">
        <f>ROUNDDOWN((70*L42+30*I42)/100,2)</f>
        <v>6.07</v>
      </c>
      <c r="N42" s="10" t="s">
        <v>23</v>
      </c>
    </row>
    <row r="43" spans="1:14">
      <c r="A43" s="10">
        <f t="shared" si="1"/>
        <v>5</v>
      </c>
      <c r="B43" s="42" t="s">
        <v>83</v>
      </c>
      <c r="C43" s="42" t="s">
        <v>81</v>
      </c>
      <c r="D43" s="42" t="s">
        <v>84</v>
      </c>
      <c r="E43" s="43">
        <v>2990112203401</v>
      </c>
      <c r="F43" s="42" t="s">
        <v>77</v>
      </c>
      <c r="G43" s="42">
        <v>630</v>
      </c>
      <c r="H43" s="42"/>
      <c r="I43" s="45">
        <v>6</v>
      </c>
      <c r="J43" s="15">
        <v>7.85</v>
      </c>
      <c r="K43" s="15">
        <v>4.22</v>
      </c>
      <c r="L43" s="13">
        <f>ROUNDDOWN((J43+3*K43)/4,2)</f>
        <v>5.12</v>
      </c>
      <c r="M43" s="13">
        <f>ROUNDDOWN((70*L43+30*I43)/100,2)</f>
        <v>5.38</v>
      </c>
      <c r="N43" s="10" t="s">
        <v>23</v>
      </c>
    </row>
    <row r="44" spans="1:14">
      <c r="A44" s="10">
        <f t="shared" si="1"/>
        <v>6</v>
      </c>
      <c r="B44" s="42" t="s">
        <v>85</v>
      </c>
      <c r="C44" s="42" t="s">
        <v>86</v>
      </c>
      <c r="D44" s="42" t="s">
        <v>87</v>
      </c>
      <c r="E44" s="43">
        <v>2991020203220</v>
      </c>
      <c r="F44" s="42" t="s">
        <v>35</v>
      </c>
      <c r="G44" s="42">
        <v>630</v>
      </c>
      <c r="H44" s="42"/>
      <c r="I44" s="45">
        <v>7</v>
      </c>
      <c r="J44" s="14">
        <v>7.78</v>
      </c>
      <c r="K44" s="14">
        <v>3.65</v>
      </c>
      <c r="L44" s="13">
        <f>ROUNDDOWN((J44+3*K44)/4,2)</f>
        <v>4.68</v>
      </c>
      <c r="M44" s="13">
        <f>ROUNDDOWN((70*L44+30*I44)/100,2)</f>
        <v>5.37</v>
      </c>
      <c r="N44" s="10" t="s">
        <v>23</v>
      </c>
    </row>
    <row r="45" spans="1:14">
      <c r="A45" s="10">
        <f t="shared" si="1"/>
        <v>7</v>
      </c>
      <c r="B45" s="42" t="s">
        <v>88</v>
      </c>
      <c r="C45" s="42" t="s">
        <v>20</v>
      </c>
      <c r="D45" s="42" t="s">
        <v>89</v>
      </c>
      <c r="E45" s="43">
        <v>2990513205566</v>
      </c>
      <c r="F45" s="42" t="s">
        <v>90</v>
      </c>
      <c r="G45" s="42">
        <v>630</v>
      </c>
      <c r="H45" s="42">
        <v>601</v>
      </c>
      <c r="I45" s="44">
        <v>6.5</v>
      </c>
      <c r="J45" s="15">
        <v>7.59</v>
      </c>
      <c r="K45" s="15">
        <v>3.72</v>
      </c>
      <c r="L45" s="13">
        <f>ROUNDDOWN((J45+3*K45)/4,2)</f>
        <v>4.68</v>
      </c>
      <c r="M45" s="13">
        <f>ROUNDDOWN((70*L45+30*I45)/100,2)</f>
        <v>5.22</v>
      </c>
      <c r="N45" s="10" t="s">
        <v>23</v>
      </c>
    </row>
    <row r="46" spans="1:14">
      <c r="A46" s="10">
        <f t="shared" si="1"/>
        <v>8</v>
      </c>
      <c r="B46" s="42" t="s">
        <v>91</v>
      </c>
      <c r="C46" s="42" t="s">
        <v>51</v>
      </c>
      <c r="D46" s="42" t="s">
        <v>92</v>
      </c>
      <c r="E46" s="43">
        <v>2990913203411</v>
      </c>
      <c r="F46" s="42" t="s">
        <v>77</v>
      </c>
      <c r="G46" s="42">
        <v>630</v>
      </c>
      <c r="H46" s="42"/>
      <c r="I46" s="45">
        <v>5.5</v>
      </c>
      <c r="J46" s="15">
        <v>8.2100000000000009</v>
      </c>
      <c r="K46" s="15">
        <v>4.05</v>
      </c>
      <c r="L46" s="13">
        <f>ROUNDDOWN((J46+3*K46)/4,2)</f>
        <v>5.09</v>
      </c>
      <c r="M46" s="13">
        <f>ROUNDDOWN((70*L46+30*I46)/100,2)</f>
        <v>5.21</v>
      </c>
      <c r="N46" s="10" t="s">
        <v>23</v>
      </c>
    </row>
    <row r="47" spans="1:14">
      <c r="A47" s="10">
        <f t="shared" si="1"/>
        <v>9</v>
      </c>
      <c r="B47" s="42" t="s">
        <v>93</v>
      </c>
      <c r="C47" s="42" t="s">
        <v>94</v>
      </c>
      <c r="D47" s="42" t="s">
        <v>95</v>
      </c>
      <c r="E47" s="43">
        <v>2990204205562</v>
      </c>
      <c r="F47" s="42" t="s">
        <v>35</v>
      </c>
      <c r="G47" s="42">
        <v>630</v>
      </c>
      <c r="H47" s="42"/>
      <c r="I47" s="45">
        <v>5</v>
      </c>
      <c r="J47" s="14">
        <v>7.71</v>
      </c>
      <c r="K47" s="14">
        <v>4</v>
      </c>
      <c r="L47" s="13">
        <f>ROUNDDOWN((J47+3*K47)/4,2)</f>
        <v>4.92</v>
      </c>
      <c r="M47" s="13">
        <f>ROUNDDOWN((70*L47+30*I47)/100,2)</f>
        <v>4.9400000000000004</v>
      </c>
      <c r="N47" s="10" t="s">
        <v>23</v>
      </c>
    </row>
    <row r="48" spans="1:14">
      <c r="A48" s="10">
        <f t="shared" si="1"/>
        <v>10</v>
      </c>
      <c r="B48" s="42" t="s">
        <v>96</v>
      </c>
      <c r="C48" s="42" t="s">
        <v>73</v>
      </c>
      <c r="D48" s="42" t="s">
        <v>97</v>
      </c>
      <c r="E48" s="43">
        <v>2991016205567</v>
      </c>
      <c r="F48" s="42" t="s">
        <v>22</v>
      </c>
      <c r="G48" s="42">
        <v>630</v>
      </c>
      <c r="H48" s="42"/>
      <c r="I48" s="45">
        <v>5.5</v>
      </c>
      <c r="J48" s="10">
        <v>7.19</v>
      </c>
      <c r="K48" s="10">
        <v>3.7</v>
      </c>
      <c r="L48" s="13">
        <f>ROUNDDOWN((J48+3*K48)/4,2)</f>
        <v>4.57</v>
      </c>
      <c r="M48" s="13">
        <f>ROUNDDOWN((70*L48+30*I48)/100,2)</f>
        <v>4.84</v>
      </c>
      <c r="N48" s="10" t="s">
        <v>23</v>
      </c>
    </row>
    <row r="49" spans="1:14">
      <c r="A49" s="10">
        <f t="shared" si="1"/>
        <v>11</v>
      </c>
      <c r="B49" s="42" t="s">
        <v>98</v>
      </c>
      <c r="C49" s="42" t="s">
        <v>99</v>
      </c>
      <c r="D49" s="42" t="s">
        <v>100</v>
      </c>
      <c r="E49" s="43">
        <v>6000403201398</v>
      </c>
      <c r="F49" s="42" t="s">
        <v>101</v>
      </c>
      <c r="G49" s="42">
        <v>630</v>
      </c>
      <c r="H49" s="42">
        <v>601</v>
      </c>
      <c r="I49" s="44">
        <v>7</v>
      </c>
      <c r="J49" s="15">
        <v>7.56</v>
      </c>
      <c r="K49" s="15">
        <v>2.7</v>
      </c>
      <c r="L49" s="13">
        <f>ROUNDDOWN((J49+3*K49)/4,2)</f>
        <v>3.91</v>
      </c>
      <c r="M49" s="13">
        <f>ROUNDDOWN((70*L49+30*I49)/100,2)</f>
        <v>4.83</v>
      </c>
      <c r="N49" s="10" t="s">
        <v>23</v>
      </c>
    </row>
    <row r="50" spans="1:14">
      <c r="A50" s="10">
        <f t="shared" si="1"/>
        <v>12</v>
      </c>
      <c r="B50" s="42" t="s">
        <v>102</v>
      </c>
      <c r="C50" s="42" t="s">
        <v>73</v>
      </c>
      <c r="D50" s="42" t="s">
        <v>103</v>
      </c>
      <c r="E50" s="43">
        <v>2990122203229</v>
      </c>
      <c r="F50" s="42" t="s">
        <v>104</v>
      </c>
      <c r="G50" s="42">
        <v>630</v>
      </c>
      <c r="H50" s="42">
        <v>601</v>
      </c>
      <c r="I50" s="44">
        <v>5</v>
      </c>
      <c r="J50" s="15">
        <v>6.88</v>
      </c>
      <c r="K50" s="15">
        <v>3.97</v>
      </c>
      <c r="L50" s="13">
        <f>ROUNDDOWN((J50+3*K50)/4,2)</f>
        <v>4.6900000000000004</v>
      </c>
      <c r="M50" s="13">
        <f>ROUNDDOWN((70*L50+30*I50)/100,2)</f>
        <v>4.78</v>
      </c>
      <c r="N50" s="10" t="s">
        <v>23</v>
      </c>
    </row>
    <row r="51" spans="1:14">
      <c r="A51" s="10">
        <f t="shared" si="1"/>
        <v>13</v>
      </c>
      <c r="B51" s="42" t="s">
        <v>105</v>
      </c>
      <c r="C51" s="42" t="s">
        <v>64</v>
      </c>
      <c r="D51" s="42" t="s">
        <v>106</v>
      </c>
      <c r="E51" s="43">
        <v>2990325205586</v>
      </c>
      <c r="F51" s="42" t="s">
        <v>46</v>
      </c>
      <c r="G51" s="42">
        <v>630</v>
      </c>
      <c r="H51" s="42"/>
      <c r="I51" s="45">
        <v>5.5</v>
      </c>
      <c r="J51" s="15">
        <v>8.76</v>
      </c>
      <c r="K51" s="15">
        <v>3.02</v>
      </c>
      <c r="L51" s="13">
        <f>ROUNDDOWN((J51+3*K51)/4,2)</f>
        <v>4.45</v>
      </c>
      <c r="M51" s="13">
        <f>ROUNDDOWN((70*L51+30*I51)/100,2)</f>
        <v>4.76</v>
      </c>
      <c r="N51" s="10" t="s">
        <v>23</v>
      </c>
    </row>
    <row r="52" spans="1:14">
      <c r="A52" s="10">
        <f t="shared" si="1"/>
        <v>14</v>
      </c>
      <c r="B52" s="42" t="s">
        <v>107</v>
      </c>
      <c r="C52" s="42" t="s">
        <v>20</v>
      </c>
      <c r="D52" s="42" t="s">
        <v>108</v>
      </c>
      <c r="E52" s="43">
        <v>2990410205564</v>
      </c>
      <c r="F52" s="42" t="s">
        <v>22</v>
      </c>
      <c r="G52" s="42">
        <v>630</v>
      </c>
      <c r="H52" s="42"/>
      <c r="I52" s="45">
        <v>5</v>
      </c>
      <c r="J52" s="10">
        <v>3.7</v>
      </c>
      <c r="K52" s="10">
        <v>4.57</v>
      </c>
      <c r="L52" s="13">
        <f>ROUNDDOWN((J52+3*K52)/4,2)</f>
        <v>4.3499999999999996</v>
      </c>
      <c r="M52" s="13">
        <f>ROUNDDOWN((70*L52+30*I52)/100,2)</f>
        <v>4.54</v>
      </c>
      <c r="N52" s="10" t="s">
        <v>23</v>
      </c>
    </row>
    <row r="53" spans="1:14" ht="15.75" thickBot="1">
      <c r="A53" s="23">
        <f t="shared" si="1"/>
        <v>15</v>
      </c>
      <c r="B53" s="46" t="s">
        <v>109</v>
      </c>
      <c r="C53" s="46" t="s">
        <v>64</v>
      </c>
      <c r="D53" s="46" t="s">
        <v>110</v>
      </c>
      <c r="E53" s="47">
        <v>2980929203675</v>
      </c>
      <c r="F53" s="46" t="s">
        <v>101</v>
      </c>
      <c r="G53" s="46">
        <v>630</v>
      </c>
      <c r="H53" s="46">
        <v>601</v>
      </c>
      <c r="I53" s="48">
        <v>7</v>
      </c>
      <c r="J53" s="49">
        <v>6.88</v>
      </c>
      <c r="K53" s="49">
        <v>2.0699999999999998</v>
      </c>
      <c r="L53" s="27">
        <f>ROUNDDOWN((J53+3*K53)/4,2)</f>
        <v>3.27</v>
      </c>
      <c r="M53" s="27">
        <f>ROUNDDOWN((70*L53+30*I53)/100,2)</f>
        <v>4.38</v>
      </c>
      <c r="N53" s="23" t="s">
        <v>23</v>
      </c>
    </row>
    <row r="54" spans="1:14">
      <c r="A54" s="28">
        <f t="shared" si="1"/>
        <v>16</v>
      </c>
      <c r="B54" s="50" t="s">
        <v>111</v>
      </c>
      <c r="C54" s="50" t="s">
        <v>73</v>
      </c>
      <c r="D54" s="50" t="s">
        <v>112</v>
      </c>
      <c r="E54" s="51">
        <v>6000418203227</v>
      </c>
      <c r="F54" s="50" t="s">
        <v>104</v>
      </c>
      <c r="G54" s="50">
        <v>630</v>
      </c>
      <c r="H54" s="50">
        <v>601</v>
      </c>
      <c r="I54" s="52">
        <v>5</v>
      </c>
      <c r="J54" s="53">
        <v>6.86</v>
      </c>
      <c r="K54" s="53">
        <v>3.05</v>
      </c>
      <c r="L54" s="32">
        <f>ROUNDDOWN((J54+3*K54)/4,2)</f>
        <v>4</v>
      </c>
      <c r="M54" s="32">
        <f>ROUNDDOWN((70*L54+30*I54)/100,2)</f>
        <v>4.3</v>
      </c>
      <c r="N54" s="28" t="s">
        <v>68</v>
      </c>
    </row>
    <row r="55" spans="1:14">
      <c r="A55" s="10">
        <f t="shared" si="1"/>
        <v>17</v>
      </c>
      <c r="B55" s="42" t="s">
        <v>113</v>
      </c>
      <c r="C55" s="42" t="s">
        <v>94</v>
      </c>
      <c r="D55" s="42" t="s">
        <v>114</v>
      </c>
      <c r="E55" s="43">
        <v>1990607204991</v>
      </c>
      <c r="F55" s="42" t="s">
        <v>77</v>
      </c>
      <c r="G55" s="42">
        <v>630</v>
      </c>
      <c r="H55" s="42"/>
      <c r="I55" s="45">
        <v>5.5</v>
      </c>
      <c r="J55" s="15">
        <v>6.88</v>
      </c>
      <c r="K55" s="15">
        <v>2.75</v>
      </c>
      <c r="L55" s="13">
        <f>ROUNDDOWN((J55+3*K55)/4,2)</f>
        <v>3.78</v>
      </c>
      <c r="M55" s="13">
        <f>ROUNDDOWN((70*L55+30*I55)/100,2)</f>
        <v>4.29</v>
      </c>
      <c r="N55" s="28" t="s">
        <v>68</v>
      </c>
    </row>
    <row r="56" spans="1:14">
      <c r="A56" s="10">
        <f t="shared" si="1"/>
        <v>18</v>
      </c>
      <c r="B56" s="42" t="s">
        <v>115</v>
      </c>
      <c r="C56" s="42" t="s">
        <v>33</v>
      </c>
      <c r="D56" s="42" t="s">
        <v>116</v>
      </c>
      <c r="E56" s="43">
        <v>2990613205586</v>
      </c>
      <c r="F56" s="42" t="s">
        <v>27</v>
      </c>
      <c r="G56" s="42">
        <v>630</v>
      </c>
      <c r="H56" s="42">
        <v>601</v>
      </c>
      <c r="I56" s="44">
        <v>5</v>
      </c>
      <c r="J56" s="15">
        <v>7.39</v>
      </c>
      <c r="K56" s="15">
        <v>2.65</v>
      </c>
      <c r="L56" s="13">
        <f>ROUNDDOWN((J56+3*K56)/4,2)</f>
        <v>3.83</v>
      </c>
      <c r="M56" s="13">
        <f>ROUNDDOWN((70*L56+30*I56)/100,2)</f>
        <v>4.18</v>
      </c>
      <c r="N56" s="28" t="s">
        <v>68</v>
      </c>
    </row>
    <row r="57" spans="1:14">
      <c r="A57" s="10">
        <f t="shared" si="1"/>
        <v>19</v>
      </c>
      <c r="B57" s="42" t="s">
        <v>117</v>
      </c>
      <c r="C57" s="42" t="s">
        <v>94</v>
      </c>
      <c r="D57" s="42" t="s">
        <v>118</v>
      </c>
      <c r="E57" s="43">
        <v>2980825203670</v>
      </c>
      <c r="F57" s="42" t="s">
        <v>119</v>
      </c>
      <c r="G57" s="42">
        <v>630</v>
      </c>
      <c r="H57" s="42"/>
      <c r="I57" s="45">
        <v>5</v>
      </c>
      <c r="J57" s="15">
        <v>7.45</v>
      </c>
      <c r="K57" s="15">
        <v>2.4700000000000002</v>
      </c>
      <c r="L57" s="13">
        <f>ROUNDDOWN((J57+3*K57)/4,2)</f>
        <v>3.71</v>
      </c>
      <c r="M57" s="13">
        <f>ROUNDDOWN((70*L57+30*I57)/100,2)</f>
        <v>4.09</v>
      </c>
      <c r="N57" s="28" t="s">
        <v>68</v>
      </c>
    </row>
    <row r="58" spans="1:14">
      <c r="A58" s="10">
        <f t="shared" si="1"/>
        <v>20</v>
      </c>
      <c r="B58" s="42" t="s">
        <v>120</v>
      </c>
      <c r="C58" s="42" t="s">
        <v>121</v>
      </c>
      <c r="D58" s="42" t="s">
        <v>122</v>
      </c>
      <c r="E58" s="43">
        <v>2991028205568</v>
      </c>
      <c r="F58" s="42" t="s">
        <v>31</v>
      </c>
      <c r="G58" s="42">
        <v>630</v>
      </c>
      <c r="H58" s="42"/>
      <c r="I58" s="45">
        <v>5</v>
      </c>
      <c r="J58" s="14">
        <v>7.62</v>
      </c>
      <c r="K58" s="15">
        <v>2.2999999999999998</v>
      </c>
      <c r="L58" s="13">
        <f>ROUNDDOWN((J58+3*K58)/4,2)</f>
        <v>3.63</v>
      </c>
      <c r="M58" s="13">
        <f>ROUNDDOWN((70*L58+30*I58)/100,2)</f>
        <v>4.04</v>
      </c>
      <c r="N58" s="28" t="s">
        <v>68</v>
      </c>
    </row>
    <row r="59" spans="1:14">
      <c r="A59" s="10">
        <f t="shared" si="1"/>
        <v>21</v>
      </c>
      <c r="B59" s="42" t="s">
        <v>123</v>
      </c>
      <c r="C59" s="42" t="s">
        <v>124</v>
      </c>
      <c r="D59" s="42" t="s">
        <v>125</v>
      </c>
      <c r="E59" s="43">
        <v>2990404205586</v>
      </c>
      <c r="F59" s="42" t="s">
        <v>126</v>
      </c>
      <c r="G59" s="42">
        <v>630</v>
      </c>
      <c r="H59" s="42">
        <v>601</v>
      </c>
      <c r="I59" s="44">
        <v>5.5</v>
      </c>
      <c r="J59" s="15">
        <v>7.68</v>
      </c>
      <c r="K59" s="15">
        <v>2</v>
      </c>
      <c r="L59" s="13">
        <f>ROUNDDOWN((J59+3*K59)/4,2)</f>
        <v>3.42</v>
      </c>
      <c r="M59" s="13">
        <f>ROUNDDOWN((70*L59+30*I59)/100,2)</f>
        <v>4.04</v>
      </c>
      <c r="N59" s="28" t="s">
        <v>68</v>
      </c>
    </row>
    <row r="60" spans="1:14">
      <c r="A60" s="10">
        <f t="shared" si="1"/>
        <v>22</v>
      </c>
      <c r="B60" s="42" t="s">
        <v>127</v>
      </c>
      <c r="C60" s="42"/>
      <c r="D60" s="42" t="s">
        <v>128</v>
      </c>
      <c r="E60" s="43">
        <v>2970415205571</v>
      </c>
      <c r="F60" s="42" t="s">
        <v>129</v>
      </c>
      <c r="G60" s="42">
        <v>630</v>
      </c>
      <c r="H60" s="42"/>
      <c r="I60" s="45">
        <v>5</v>
      </c>
      <c r="J60" s="15">
        <v>8.5</v>
      </c>
      <c r="K60" s="15">
        <v>1</v>
      </c>
      <c r="L60" s="13">
        <f>ROUNDDOWN((J60+3*K60)/4,2)</f>
        <v>2.87</v>
      </c>
      <c r="M60" s="13">
        <f>ROUNDDOWN((70*L60+30*I60)/100,2)</f>
        <v>3.5</v>
      </c>
      <c r="N60" s="28" t="s">
        <v>68</v>
      </c>
    </row>
    <row r="61" spans="1:14">
      <c r="A61" s="10">
        <f t="shared" si="1"/>
        <v>23</v>
      </c>
      <c r="B61" s="42" t="s">
        <v>130</v>
      </c>
      <c r="C61" s="42" t="s">
        <v>20</v>
      </c>
      <c r="D61" s="42" t="s">
        <v>131</v>
      </c>
      <c r="E61" s="43">
        <v>2981206204964</v>
      </c>
      <c r="F61" s="42" t="s">
        <v>132</v>
      </c>
      <c r="G61" s="42">
        <v>630</v>
      </c>
      <c r="H61" s="42"/>
      <c r="I61" s="45">
        <v>3</v>
      </c>
      <c r="J61" s="15">
        <v>7.37</v>
      </c>
      <c r="K61" s="17">
        <v>1.55</v>
      </c>
      <c r="L61" s="13">
        <f>ROUNDDOWN((J61+3*K61)/4,2)</f>
        <v>3</v>
      </c>
      <c r="M61" s="13">
        <f>ROUNDDOWN((70*L61+30*I61)/100,2)</f>
        <v>3</v>
      </c>
      <c r="N61" s="28" t="s">
        <v>68</v>
      </c>
    </row>
    <row r="62" spans="1:14">
      <c r="A62" s="10">
        <f t="shared" si="1"/>
        <v>24</v>
      </c>
      <c r="B62" s="42" t="s">
        <v>133</v>
      </c>
      <c r="C62" s="42" t="s">
        <v>73</v>
      </c>
      <c r="D62" s="42" t="s">
        <v>134</v>
      </c>
      <c r="E62" s="43">
        <v>2990621205561</v>
      </c>
      <c r="F62" s="42" t="s">
        <v>135</v>
      </c>
      <c r="G62" s="42">
        <v>630</v>
      </c>
      <c r="H62" s="42"/>
      <c r="I62" s="45">
        <v>3</v>
      </c>
      <c r="J62" s="15">
        <v>6.06</v>
      </c>
      <c r="K62" s="15">
        <v>1</v>
      </c>
      <c r="L62" s="13">
        <f>ROUNDDOWN((J62+3*K62)/4,2)</f>
        <v>2.2599999999999998</v>
      </c>
      <c r="M62" s="13">
        <f>ROUNDDOWN((70*L62+30*I62)/100,2)</f>
        <v>2.48</v>
      </c>
      <c r="N62" s="28" t="s">
        <v>68</v>
      </c>
    </row>
    <row r="64" spans="1:14">
      <c r="A64" s="38" t="s">
        <v>69</v>
      </c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</row>
    <row r="65" spans="1:14">
      <c r="A65" s="38" t="s">
        <v>70</v>
      </c>
      <c r="B65" s="38"/>
      <c r="C65" s="38"/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</row>
  </sheetData>
  <mergeCells count="11">
    <mergeCell ref="A34:M34"/>
    <mergeCell ref="A35:M35"/>
    <mergeCell ref="A36:M36"/>
    <mergeCell ref="A64:N64"/>
    <mergeCell ref="A65:N65"/>
    <mergeCell ref="A3:M3"/>
    <mergeCell ref="A4:M4"/>
    <mergeCell ref="A5:M5"/>
    <mergeCell ref="A29:N29"/>
    <mergeCell ref="A30:N30"/>
    <mergeCell ref="A33:M3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Gabi</dc:creator>
  <cp:lastModifiedBy>Gabi</cp:lastModifiedBy>
  <dcterms:created xsi:type="dcterms:W3CDTF">2014-07-03T10:58:03Z</dcterms:created>
  <dcterms:modified xsi:type="dcterms:W3CDTF">2014-07-03T10:59:55Z</dcterms:modified>
</cp:coreProperties>
</file>